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620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4" i="1" l="1"/>
  <c r="Y5" i="1"/>
  <c r="Y6" i="1"/>
  <c r="Y7" i="1"/>
  <c r="Y8" i="1"/>
  <c r="Y9" i="1"/>
  <c r="Y10" i="1"/>
  <c r="Y11" i="1"/>
  <c r="Y12" i="1"/>
  <c r="Y13" i="1"/>
  <c r="Y4" i="1"/>
  <c r="Q5" i="1"/>
  <c r="R5" i="1" s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4" i="1"/>
  <c r="R4" i="1" s="1"/>
  <c r="Z4" i="1" l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<sst xmlns="http://schemas.openxmlformats.org/spreadsheetml/2006/main" count="63" uniqueCount="51">
  <si>
    <t>浙江工商大学学生素质评价成绩汇总表</t>
  </si>
  <si>
    <t>学号</t>
  </si>
  <si>
    <t>姓名</t>
  </si>
  <si>
    <t>性别</t>
  </si>
  <si>
    <t>品德素质</t>
  </si>
  <si>
    <t>专业素质</t>
  </si>
  <si>
    <t>身心素质</t>
  </si>
  <si>
    <t>基本项     总分</t>
  </si>
  <si>
    <t>名次</t>
  </si>
  <si>
    <t>综合能力（记实基本分为75分）</t>
  </si>
  <si>
    <t>备注</t>
  </si>
  <si>
    <t>学生自评</t>
  </si>
  <si>
    <t>学生代表评议</t>
  </si>
  <si>
    <t>辅导员评议</t>
  </si>
  <si>
    <t>评议基本分0.7</t>
  </si>
  <si>
    <t>记实0.3</t>
  </si>
  <si>
    <t>总分</t>
  </si>
  <si>
    <t>基本成绩</t>
  </si>
  <si>
    <t>附加分</t>
  </si>
  <si>
    <t>身体素质</t>
  </si>
  <si>
    <t>心理素质评议</t>
  </si>
  <si>
    <t>研究创新</t>
  </si>
  <si>
    <t>专业技能</t>
  </si>
  <si>
    <t>组织领导</t>
  </si>
  <si>
    <t>社会实践</t>
  </si>
  <si>
    <t>文体特长</t>
  </si>
  <si>
    <t>女</t>
  </si>
  <si>
    <t>男</t>
  </si>
  <si>
    <t>1522020102</t>
  </si>
  <si>
    <t>章美华</t>
  </si>
  <si>
    <t>1522020107</t>
  </si>
  <si>
    <t>降春斌</t>
  </si>
  <si>
    <t>1522020112</t>
  </si>
  <si>
    <t>王敬媛</t>
  </si>
  <si>
    <t>1522020113</t>
  </si>
  <si>
    <t>陈旭</t>
  </si>
  <si>
    <t>1522020115</t>
  </si>
  <si>
    <t>岑佳瑜</t>
  </si>
  <si>
    <t>1522020116</t>
  </si>
  <si>
    <t>林建杰</t>
  </si>
  <si>
    <t>1522020118</t>
  </si>
  <si>
    <t>余宏程</t>
  </si>
  <si>
    <t>1522020119</t>
  </si>
  <si>
    <t>蔡宜辰</t>
  </si>
  <si>
    <t>1522020121</t>
  </si>
  <si>
    <t>陈嘉惠</t>
  </si>
  <si>
    <t>1522020124</t>
  </si>
  <si>
    <t>徐茂宇</t>
  </si>
  <si>
    <t>男</t>
    <phoneticPr fontId="3" type="noConversion"/>
  </si>
  <si>
    <t>男</t>
    <phoneticPr fontId="3" type="noConversion"/>
  </si>
  <si>
    <t>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</si>
</sst>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0_);[Red]\(0.00\)"/>
    <numFmt numFmtId="178" formatCode="0.0_ "/>
    <numFmt numFmtId="179" formatCode="0.00_ "/>
  </numFmts>
  <fonts count="1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177" fontId="0" fillId="0" borderId="1" xfId="0" applyNumberFormat="1" applyFont="1" applyBorder="1" applyAlignment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1" fillId="2" borderId="1" xfId="2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77" fontId="0" fillId="2" borderId="1" xfId="1" applyNumberFormat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center"/>
    </xf>
    <xf numFmtId="179" fontId="6" fillId="2" borderId="1" xfId="0" applyNumberFormat="1" applyFont="1" applyFill="1" applyBorder="1" applyAlignment="1">
      <alignment horizontal="left"/>
    </xf>
    <xf numFmtId="49" fontId="10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7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179" fontId="0" fillId="0" borderId="0" xfId="0" applyNumberFormat="1" applyFont="1" applyFill="1" applyBorder="1" applyAlignment="1"/>
    <xf numFmtId="179" fontId="0" fillId="2" borderId="0" xfId="0" applyNumberFormat="1" applyFont="1" applyFill="1" applyBorder="1" applyAlignment="1"/>
    <xf numFmtId="17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/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workbookViewId="0">
      <selection activeCell="M10" sqref="M10"/>
    </sheetView>
  </sheetViews>
  <sheetFormatPr defaultRowHeight="13.5"/>
  <cols>
    <col min="1" max="1" width="12.75" customWidth="1"/>
    <col min="2" max="2" width="9.625" customWidth="1"/>
    <col min="7" max="7" width="9" customWidth="1"/>
    <col min="14" max="14" width="10.125" customWidth="1"/>
  </cols>
  <sheetData>
    <row r="1" spans="1:27" ht="14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>
      <c r="A2" s="36" t="s">
        <v>1</v>
      </c>
      <c r="B2" s="36" t="s">
        <v>2</v>
      </c>
      <c r="C2" s="38" t="s">
        <v>3</v>
      </c>
      <c r="D2" s="10"/>
      <c r="E2" s="11"/>
      <c r="F2" s="10"/>
      <c r="G2" s="39" t="s">
        <v>4</v>
      </c>
      <c r="H2" s="39"/>
      <c r="I2" s="39"/>
      <c r="J2" s="39"/>
      <c r="K2" s="36" t="s">
        <v>5</v>
      </c>
      <c r="L2" s="36"/>
      <c r="M2" s="36"/>
      <c r="N2" s="36"/>
      <c r="O2" s="36" t="s">
        <v>6</v>
      </c>
      <c r="P2" s="36"/>
      <c r="Q2" s="36"/>
      <c r="R2" s="40" t="s">
        <v>7</v>
      </c>
      <c r="S2" s="38" t="s">
        <v>8</v>
      </c>
      <c r="T2" s="38" t="s">
        <v>9</v>
      </c>
      <c r="U2" s="38"/>
      <c r="V2" s="38"/>
      <c r="W2" s="38"/>
      <c r="X2" s="38"/>
      <c r="Y2" s="38"/>
      <c r="Z2" s="38"/>
      <c r="AA2" s="36" t="s">
        <v>10</v>
      </c>
    </row>
    <row r="3" spans="1:27" ht="24">
      <c r="A3" s="36"/>
      <c r="B3" s="36"/>
      <c r="C3" s="38"/>
      <c r="D3" s="10" t="s">
        <v>11</v>
      </c>
      <c r="E3" s="11" t="s">
        <v>12</v>
      </c>
      <c r="F3" s="10" t="s">
        <v>13</v>
      </c>
      <c r="G3" s="12" t="s">
        <v>14</v>
      </c>
      <c r="H3" s="10" t="s">
        <v>15</v>
      </c>
      <c r="I3" s="12" t="s">
        <v>16</v>
      </c>
      <c r="J3" s="10" t="s">
        <v>8</v>
      </c>
      <c r="K3" s="12" t="s">
        <v>17</v>
      </c>
      <c r="L3" s="10" t="s">
        <v>18</v>
      </c>
      <c r="M3" s="12" t="s">
        <v>16</v>
      </c>
      <c r="N3" s="10" t="s">
        <v>8</v>
      </c>
      <c r="O3" s="1" t="s">
        <v>19</v>
      </c>
      <c r="P3" s="2" t="s">
        <v>20</v>
      </c>
      <c r="Q3" s="2" t="s">
        <v>16</v>
      </c>
      <c r="R3" s="40"/>
      <c r="S3" s="38"/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2" t="s">
        <v>16</v>
      </c>
      <c r="Z3" s="1" t="s">
        <v>8</v>
      </c>
      <c r="AA3" s="36"/>
    </row>
    <row r="4" spans="1:27" ht="14.25">
      <c r="A4" s="9" t="s">
        <v>28</v>
      </c>
      <c r="B4" s="9" t="s">
        <v>29</v>
      </c>
      <c r="C4" s="3" t="s">
        <v>26</v>
      </c>
      <c r="D4" s="13">
        <v>100</v>
      </c>
      <c r="E4" s="14">
        <f t="shared" ref="E4:E13" si="0">AVERAGE(B4:D4)</f>
        <v>100</v>
      </c>
      <c r="F4" s="15">
        <v>95</v>
      </c>
      <c r="G4" s="16">
        <v>97.85</v>
      </c>
      <c r="H4" s="17">
        <v>60</v>
      </c>
      <c r="I4" s="18">
        <v>86.49499999999999</v>
      </c>
      <c r="J4" s="19">
        <f>RANK(I4,I4:I13)</f>
        <v>1</v>
      </c>
      <c r="K4" s="33">
        <v>87.833299999999994</v>
      </c>
      <c r="L4" s="6">
        <v>0</v>
      </c>
      <c r="M4" s="33">
        <v>87.833299999999994</v>
      </c>
      <c r="N4" s="3">
        <v>5</v>
      </c>
      <c r="O4" s="20">
        <v>74.974999999999994</v>
      </c>
      <c r="P4" s="18">
        <v>98.25</v>
      </c>
      <c r="Q4" s="18">
        <f t="shared" ref="Q4:Q13" si="1">O4*0.7+P4*0.3</f>
        <v>81.957499999999996</v>
      </c>
      <c r="R4" s="4">
        <f t="shared" ref="R4:R13" si="2">I4*0.25+M4*0.6+Q4*0.15</f>
        <v>86.617355000000003</v>
      </c>
      <c r="S4" s="5">
        <v>3</v>
      </c>
      <c r="T4" s="21" t="s">
        <v>50</v>
      </c>
      <c r="U4" s="22">
        <v>42</v>
      </c>
      <c r="V4" s="23">
        <v>20</v>
      </c>
      <c r="W4" s="24"/>
      <c r="X4" s="25"/>
      <c r="Y4" s="7">
        <f t="shared" ref="Y4:Y13" si="3">75+T4*0.3+U4*0.25+V4*0.15+W4*0.15+X4*0.15</f>
        <v>90</v>
      </c>
      <c r="Z4" s="3">
        <f>RANK(Y4,Y4:Y13)</f>
        <v>2</v>
      </c>
      <c r="AA4" s="6"/>
    </row>
    <row r="5" spans="1:27" ht="14.25">
      <c r="A5" s="9" t="s">
        <v>30</v>
      </c>
      <c r="B5" s="9" t="s">
        <v>31</v>
      </c>
      <c r="C5" s="8" t="s">
        <v>48</v>
      </c>
      <c r="D5" s="13">
        <v>98</v>
      </c>
      <c r="E5" s="14">
        <f t="shared" si="0"/>
        <v>98</v>
      </c>
      <c r="F5" s="15">
        <v>94</v>
      </c>
      <c r="G5" s="16">
        <v>97.6</v>
      </c>
      <c r="H5" s="17">
        <v>60</v>
      </c>
      <c r="I5" s="18">
        <v>86.32</v>
      </c>
      <c r="J5" s="19">
        <f>RANK(I5,I4:I13)</f>
        <v>4</v>
      </c>
      <c r="K5" s="33">
        <v>80.090900000000005</v>
      </c>
      <c r="L5" s="6">
        <v>0</v>
      </c>
      <c r="M5" s="33">
        <v>80.090900000000005</v>
      </c>
      <c r="N5" s="3">
        <v>9</v>
      </c>
      <c r="O5" s="20">
        <v>75.839999999999989</v>
      </c>
      <c r="P5" s="18">
        <v>97.4</v>
      </c>
      <c r="Q5" s="18">
        <f t="shared" si="1"/>
        <v>82.307999999999993</v>
      </c>
      <c r="R5" s="4">
        <f t="shared" si="2"/>
        <v>81.980739999999997</v>
      </c>
      <c r="S5" s="5">
        <v>1</v>
      </c>
      <c r="T5" s="26"/>
      <c r="U5" s="22">
        <v>18</v>
      </c>
      <c r="V5" s="23"/>
      <c r="W5" s="24"/>
      <c r="X5" s="25"/>
      <c r="Y5" s="7">
        <f t="shared" si="3"/>
        <v>79.5</v>
      </c>
      <c r="Z5" s="3">
        <v>9</v>
      </c>
      <c r="AA5" s="6"/>
    </row>
    <row r="6" spans="1:27" ht="14.25">
      <c r="A6" s="9" t="s">
        <v>32</v>
      </c>
      <c r="B6" s="9" t="s">
        <v>33</v>
      </c>
      <c r="C6" s="8" t="s">
        <v>26</v>
      </c>
      <c r="D6" s="13">
        <v>100</v>
      </c>
      <c r="E6" s="14">
        <f t="shared" si="0"/>
        <v>100</v>
      </c>
      <c r="F6" s="15">
        <v>93</v>
      </c>
      <c r="G6" s="16">
        <v>97.55</v>
      </c>
      <c r="H6" s="17">
        <v>60</v>
      </c>
      <c r="I6" s="18">
        <v>86.284999999999997</v>
      </c>
      <c r="J6" s="19">
        <f>RANK(I6,I4:I13)</f>
        <v>5</v>
      </c>
      <c r="K6" s="34">
        <v>87.5</v>
      </c>
      <c r="L6" s="6">
        <v>0</v>
      </c>
      <c r="M6" s="34">
        <v>87.5</v>
      </c>
      <c r="N6" s="3">
        <v>6</v>
      </c>
      <c r="O6" s="20">
        <v>70.5</v>
      </c>
      <c r="P6" s="18">
        <v>97.1</v>
      </c>
      <c r="Q6" s="18">
        <f t="shared" si="1"/>
        <v>78.47999999999999</v>
      </c>
      <c r="R6" s="4">
        <f t="shared" si="2"/>
        <v>85.843249999999983</v>
      </c>
      <c r="S6" s="5">
        <v>10</v>
      </c>
      <c r="T6" s="27"/>
      <c r="U6" s="22">
        <v>24</v>
      </c>
      <c r="V6" s="23"/>
      <c r="W6" s="24"/>
      <c r="X6" s="25"/>
      <c r="Y6" s="7">
        <f t="shared" si="3"/>
        <v>81</v>
      </c>
      <c r="Z6" s="3">
        <v>7</v>
      </c>
      <c r="AA6" s="6"/>
    </row>
    <row r="7" spans="1:27" ht="14.25">
      <c r="A7" s="9" t="s">
        <v>34</v>
      </c>
      <c r="B7" s="9" t="s">
        <v>35</v>
      </c>
      <c r="C7" s="8" t="s">
        <v>26</v>
      </c>
      <c r="D7" s="13">
        <v>98</v>
      </c>
      <c r="E7" s="14">
        <f t="shared" si="0"/>
        <v>98</v>
      </c>
      <c r="F7" s="15">
        <v>93</v>
      </c>
      <c r="G7" s="16">
        <v>97.05</v>
      </c>
      <c r="H7" s="17">
        <v>60</v>
      </c>
      <c r="I7" s="18">
        <v>85.934999999999988</v>
      </c>
      <c r="J7" s="19">
        <f>RANK(I7,I4:I13)</f>
        <v>10</v>
      </c>
      <c r="K7" s="33">
        <v>83.666666666666671</v>
      </c>
      <c r="L7" s="6">
        <v>0</v>
      </c>
      <c r="M7" s="33">
        <v>83.666666666666671</v>
      </c>
      <c r="N7" s="3">
        <v>8</v>
      </c>
      <c r="O7" s="20">
        <v>74.63</v>
      </c>
      <c r="P7" s="18">
        <v>97.1</v>
      </c>
      <c r="Q7" s="18">
        <f t="shared" si="1"/>
        <v>81.370999999999981</v>
      </c>
      <c r="R7" s="4">
        <f t="shared" si="2"/>
        <v>83.889399999999995</v>
      </c>
      <c r="S7" s="5">
        <v>9</v>
      </c>
      <c r="T7" s="27"/>
      <c r="U7" s="22">
        <v>36</v>
      </c>
      <c r="V7" s="23">
        <v>15</v>
      </c>
      <c r="W7" s="24"/>
      <c r="X7" s="25"/>
      <c r="Y7" s="7">
        <f t="shared" si="3"/>
        <v>86.25</v>
      </c>
      <c r="Z7" s="3">
        <v>3</v>
      </c>
      <c r="AA7" s="6"/>
    </row>
    <row r="8" spans="1:27" ht="14.25">
      <c r="A8" s="9" t="s">
        <v>36</v>
      </c>
      <c r="B8" s="9" t="s">
        <v>37</v>
      </c>
      <c r="C8" s="8" t="s">
        <v>26</v>
      </c>
      <c r="D8" s="13">
        <v>100</v>
      </c>
      <c r="E8" s="14">
        <f t="shared" si="0"/>
        <v>100</v>
      </c>
      <c r="F8" s="15">
        <v>93</v>
      </c>
      <c r="G8" s="16">
        <v>97.35</v>
      </c>
      <c r="H8" s="17">
        <v>60</v>
      </c>
      <c r="I8" s="18">
        <v>86.144999999999996</v>
      </c>
      <c r="J8" s="19">
        <f>RANK(I8,I4:I13)</f>
        <v>7</v>
      </c>
      <c r="K8" s="33">
        <v>84</v>
      </c>
      <c r="L8" s="6">
        <v>0</v>
      </c>
      <c r="M8" s="33">
        <v>84</v>
      </c>
      <c r="N8" s="3">
        <v>7</v>
      </c>
      <c r="O8" s="20">
        <v>74.215000000000003</v>
      </c>
      <c r="P8" s="18">
        <v>97.35</v>
      </c>
      <c r="Q8" s="18">
        <f t="shared" si="1"/>
        <v>81.155499999999989</v>
      </c>
      <c r="R8" s="4">
        <f t="shared" si="2"/>
        <v>84.109575000000007</v>
      </c>
      <c r="S8" s="5">
        <v>8</v>
      </c>
      <c r="T8" s="27"/>
      <c r="U8" s="22">
        <v>24</v>
      </c>
      <c r="V8" s="23"/>
      <c r="W8" s="24"/>
      <c r="X8" s="25"/>
      <c r="Y8" s="7">
        <f t="shared" si="3"/>
        <v>81</v>
      </c>
      <c r="Z8" s="3">
        <v>7</v>
      </c>
      <c r="AA8" s="6"/>
    </row>
    <row r="9" spans="1:27" ht="14.25">
      <c r="A9" s="9" t="s">
        <v>38</v>
      </c>
      <c r="B9" s="9" t="s">
        <v>39</v>
      </c>
      <c r="C9" s="8" t="s">
        <v>48</v>
      </c>
      <c r="D9" s="13">
        <v>100</v>
      </c>
      <c r="E9" s="14">
        <f t="shared" si="0"/>
        <v>100</v>
      </c>
      <c r="F9" s="15">
        <v>94</v>
      </c>
      <c r="G9" s="16">
        <v>97.699999999999989</v>
      </c>
      <c r="H9" s="17">
        <v>60</v>
      </c>
      <c r="I9" s="18">
        <v>86.389999999999986</v>
      </c>
      <c r="J9" s="19">
        <f>RANK(I9,I4:I13)</f>
        <v>3</v>
      </c>
      <c r="K9" s="33">
        <v>98</v>
      </c>
      <c r="L9" s="6">
        <v>0</v>
      </c>
      <c r="M9" s="33">
        <v>98</v>
      </c>
      <c r="N9" s="3">
        <v>1</v>
      </c>
      <c r="O9" s="20">
        <v>73</v>
      </c>
      <c r="P9" s="18">
        <v>97.5</v>
      </c>
      <c r="Q9" s="18">
        <f t="shared" si="1"/>
        <v>80.349999999999994</v>
      </c>
      <c r="R9" s="4">
        <f t="shared" si="2"/>
        <v>92.449999999999989</v>
      </c>
      <c r="S9" s="5">
        <v>4</v>
      </c>
      <c r="T9" s="27">
        <v>32</v>
      </c>
      <c r="U9" s="22">
        <v>48</v>
      </c>
      <c r="V9" s="23"/>
      <c r="W9" s="24"/>
      <c r="X9" s="25"/>
      <c r="Y9" s="7">
        <f t="shared" si="3"/>
        <v>96.6</v>
      </c>
      <c r="Z9" s="3">
        <v>1</v>
      </c>
      <c r="AA9" s="6"/>
    </row>
    <row r="10" spans="1:27" ht="14.25">
      <c r="A10" s="9" t="s">
        <v>40</v>
      </c>
      <c r="B10" s="9" t="s">
        <v>41</v>
      </c>
      <c r="C10" s="8" t="s">
        <v>49</v>
      </c>
      <c r="D10" s="13">
        <v>100</v>
      </c>
      <c r="E10" s="14">
        <f t="shared" si="0"/>
        <v>100</v>
      </c>
      <c r="F10" s="15">
        <v>95</v>
      </c>
      <c r="G10" s="16">
        <v>97.85</v>
      </c>
      <c r="H10" s="17">
        <v>60</v>
      </c>
      <c r="I10" s="18">
        <v>86.49499999999999</v>
      </c>
      <c r="J10" s="19">
        <f>RANK(I10,I4:I13)</f>
        <v>1</v>
      </c>
      <c r="K10" s="33">
        <v>76.909000000000006</v>
      </c>
      <c r="L10" s="6">
        <v>0</v>
      </c>
      <c r="M10" s="33">
        <v>76.909000000000006</v>
      </c>
      <c r="N10" s="3">
        <v>10</v>
      </c>
      <c r="O10" s="20">
        <v>79.454999999999998</v>
      </c>
      <c r="P10" s="18">
        <v>98.25</v>
      </c>
      <c r="Q10" s="18">
        <f t="shared" si="1"/>
        <v>85.093499999999992</v>
      </c>
      <c r="R10" s="4">
        <f t="shared" si="2"/>
        <v>80.533175</v>
      </c>
      <c r="S10" s="5">
        <v>2</v>
      </c>
      <c r="T10" s="27"/>
      <c r="U10" s="22">
        <v>12</v>
      </c>
      <c r="V10" s="23">
        <v>10</v>
      </c>
      <c r="W10" s="24"/>
      <c r="X10" s="25"/>
      <c r="Y10" s="7">
        <f t="shared" si="3"/>
        <v>79.5</v>
      </c>
      <c r="Z10" s="3">
        <v>9</v>
      </c>
      <c r="AA10" s="6"/>
    </row>
    <row r="11" spans="1:27" ht="14.25">
      <c r="A11" s="9" t="s">
        <v>42</v>
      </c>
      <c r="B11" s="9" t="s">
        <v>43</v>
      </c>
      <c r="C11" s="8" t="s">
        <v>26</v>
      </c>
      <c r="D11" s="13">
        <v>100</v>
      </c>
      <c r="E11" s="14">
        <f t="shared" si="0"/>
        <v>100</v>
      </c>
      <c r="F11" s="15">
        <v>93</v>
      </c>
      <c r="G11" s="16">
        <v>97.55</v>
      </c>
      <c r="H11" s="17">
        <v>60</v>
      </c>
      <c r="I11" s="18">
        <v>86.284999999999997</v>
      </c>
      <c r="J11" s="19">
        <f>RANK(I11,I4:I13)</f>
        <v>5</v>
      </c>
      <c r="K11" s="33">
        <v>94</v>
      </c>
      <c r="L11" s="6">
        <v>0</v>
      </c>
      <c r="M11" s="33">
        <v>94</v>
      </c>
      <c r="N11" s="3">
        <v>2</v>
      </c>
      <c r="O11" s="20">
        <v>74.155000000000001</v>
      </c>
      <c r="P11" s="18">
        <v>97.149999999999991</v>
      </c>
      <c r="Q11" s="18">
        <f t="shared" si="1"/>
        <v>81.053499999999985</v>
      </c>
      <c r="R11" s="4">
        <f t="shared" si="2"/>
        <v>90.129274999999993</v>
      </c>
      <c r="S11" s="5">
        <v>7</v>
      </c>
      <c r="T11" s="28"/>
      <c r="U11" s="22">
        <v>30</v>
      </c>
      <c r="V11" s="23">
        <v>15</v>
      </c>
      <c r="W11" s="24"/>
      <c r="X11" s="25"/>
      <c r="Y11" s="7">
        <f t="shared" si="3"/>
        <v>84.75</v>
      </c>
      <c r="Z11" s="3">
        <v>4</v>
      </c>
      <c r="AA11" s="6"/>
    </row>
    <row r="12" spans="1:27" ht="14.25">
      <c r="A12" s="9" t="s">
        <v>44</v>
      </c>
      <c r="B12" s="9" t="s">
        <v>45</v>
      </c>
      <c r="C12" s="8" t="s">
        <v>27</v>
      </c>
      <c r="D12" s="13">
        <v>100</v>
      </c>
      <c r="E12" s="14">
        <f t="shared" si="0"/>
        <v>100</v>
      </c>
      <c r="F12" s="15">
        <v>93</v>
      </c>
      <c r="G12" s="16">
        <v>97.35</v>
      </c>
      <c r="H12" s="17">
        <v>60</v>
      </c>
      <c r="I12" s="18">
        <v>86.144999999999996</v>
      </c>
      <c r="J12" s="19">
        <f>RANK(I12,I4:I13)</f>
        <v>7</v>
      </c>
      <c r="K12" s="33">
        <v>93</v>
      </c>
      <c r="L12" s="6">
        <v>0</v>
      </c>
      <c r="M12" s="33">
        <v>93</v>
      </c>
      <c r="N12" s="3">
        <v>3</v>
      </c>
      <c r="O12" s="20">
        <v>82.275000000000006</v>
      </c>
      <c r="P12" s="18">
        <v>97.149999999999991</v>
      </c>
      <c r="Q12" s="18">
        <f t="shared" si="1"/>
        <v>86.737499999999997</v>
      </c>
      <c r="R12" s="4">
        <f t="shared" si="2"/>
        <v>90.346874999999997</v>
      </c>
      <c r="S12" s="5">
        <v>5</v>
      </c>
      <c r="T12" s="27"/>
      <c r="U12" s="22">
        <v>24</v>
      </c>
      <c r="V12" s="23">
        <v>15</v>
      </c>
      <c r="W12" s="24"/>
      <c r="X12" s="29"/>
      <c r="Y12" s="7">
        <f t="shared" si="3"/>
        <v>83.25</v>
      </c>
      <c r="Z12" s="3">
        <v>5</v>
      </c>
      <c r="AA12" s="6"/>
    </row>
    <row r="13" spans="1:27" ht="14.25">
      <c r="A13" s="9" t="s">
        <v>46</v>
      </c>
      <c r="B13" s="9" t="s">
        <v>47</v>
      </c>
      <c r="C13" s="8" t="s">
        <v>26</v>
      </c>
      <c r="D13" s="13">
        <v>98</v>
      </c>
      <c r="E13" s="14">
        <f t="shared" si="0"/>
        <v>98</v>
      </c>
      <c r="F13" s="15">
        <v>93</v>
      </c>
      <c r="G13" s="16">
        <v>97.25</v>
      </c>
      <c r="H13" s="17">
        <v>60</v>
      </c>
      <c r="I13" s="18">
        <v>86.074999999999989</v>
      </c>
      <c r="J13" s="19">
        <f>RANK(I13,I4:I13)</f>
        <v>9</v>
      </c>
      <c r="K13" s="33">
        <v>92</v>
      </c>
      <c r="L13" s="6">
        <v>0</v>
      </c>
      <c r="M13" s="33">
        <v>92</v>
      </c>
      <c r="N13" s="3">
        <v>4</v>
      </c>
      <c r="O13" s="20">
        <v>83.684999999999988</v>
      </c>
      <c r="P13" s="18">
        <v>96.949999999999989</v>
      </c>
      <c r="Q13" s="18">
        <f t="shared" si="1"/>
        <v>87.664499999999975</v>
      </c>
      <c r="R13" s="4">
        <f t="shared" si="2"/>
        <v>89.868425000000002</v>
      </c>
      <c r="S13" s="5">
        <v>6</v>
      </c>
      <c r="T13" s="27"/>
      <c r="U13" s="22">
        <v>24</v>
      </c>
      <c r="V13" s="23">
        <v>15</v>
      </c>
      <c r="W13" s="24"/>
      <c r="X13" s="25"/>
      <c r="Y13" s="7">
        <f t="shared" si="3"/>
        <v>83.25</v>
      </c>
      <c r="Z13" s="3">
        <v>5</v>
      </c>
      <c r="AA13" s="6"/>
    </row>
    <row r="15" spans="1:27">
      <c r="B15" s="30"/>
      <c r="C15" s="31"/>
    </row>
    <row r="16" spans="1:27">
      <c r="B16" s="35"/>
      <c r="C16" s="32"/>
    </row>
    <row r="17" spans="2:3">
      <c r="B17" s="30"/>
      <c r="C17" s="31"/>
    </row>
    <row r="18" spans="2:3">
      <c r="B18" s="35"/>
      <c r="C18" s="31"/>
    </row>
    <row r="19" spans="2:3">
      <c r="B19" s="30"/>
      <c r="C19" s="31"/>
    </row>
    <row r="20" spans="2:3">
      <c r="B20" s="30"/>
      <c r="C20" s="31"/>
    </row>
    <row r="21" spans="2:3">
      <c r="B21" s="30"/>
      <c r="C21" s="31"/>
    </row>
    <row r="22" spans="2:3">
      <c r="B22" s="30"/>
      <c r="C22" s="31"/>
    </row>
    <row r="23" spans="2:3">
      <c r="B23" s="30"/>
      <c r="C23" s="31"/>
    </row>
    <row r="24" spans="2:3">
      <c r="B24" s="30"/>
    </row>
  </sheetData>
  <mergeCells count="11">
    <mergeCell ref="AA2:AA3"/>
    <mergeCell ref="A1:AA1"/>
    <mergeCell ref="A2:A3"/>
    <mergeCell ref="B2:B3"/>
    <mergeCell ref="C2:C3"/>
    <mergeCell ref="G2:J2"/>
    <mergeCell ref="K2:N2"/>
    <mergeCell ref="O2:Q2"/>
    <mergeCell ref="R2:R3"/>
    <mergeCell ref="S2:S3"/>
    <mergeCell ref="T2:Z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2019-01-16T03:06:22Z</dcterms:created>
  <dcterms:modified xsi:type="dcterms:W3CDTF">2019-03-05T02:51:40Z</dcterms:modified>
</cp:coreProperties>
</file>